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volchok/Desktop/eBook_Statistics/C-SS_Files MASTER/C-SS_Master_CUNYCommons_ppt/C-SS_Exercises/M04_Exercises/"/>
    </mc:Choice>
  </mc:AlternateContent>
  <xr:revisionPtr revIDLastSave="0" documentId="13_ncr:1_{428DFF06-0AC3-CC46-AC5E-4B77BB88B865}" xr6:coauthVersionLast="45" xr6:coauthVersionMax="45" xr10:uidLastSave="{00000000-0000-0000-0000-000000000000}"/>
  <bookViews>
    <workbookView xWindow="3760" yWindow="1980" windowWidth="38340" windowHeight="19540" activeTab="2" xr2:uid="{236D408D-553C-2645-AF60-F4AECB6F5052}"/>
  </bookViews>
  <sheets>
    <sheet name="Q1" sheetId="1" r:id="rId1"/>
    <sheet name="Q2" sheetId="2" r:id="rId2"/>
    <sheet name="Q3" sheetId="3" r:id="rId3"/>
    <sheet name="Q4" sheetId="4" r:id="rId4"/>
    <sheet name="Q5" sheetId="5" r:id="rId5"/>
    <sheet name="License" sheetId="6" r:id="rId6"/>
  </sheets>
  <definedNames>
    <definedName name="_xlnm.Print_Area" localSheetId="5">License!$A$1:$B$8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7" i="1" l="1"/>
  <c r="B16" i="1"/>
  <c r="B18" i="1"/>
  <c r="E32" i="4" l="1"/>
  <c r="S33" i="3"/>
  <c r="G33" i="3"/>
  <c r="M16" i="1"/>
  <c r="N13" i="1" s="1"/>
  <c r="D18" i="1"/>
  <c r="N16" i="1" l="1"/>
  <c r="N14" i="1"/>
  <c r="N15" i="1"/>
  <c r="N10" i="1"/>
  <c r="N11" i="1"/>
  <c r="N12" i="1"/>
  <c r="H13" i="4"/>
  <c r="I7" i="4" s="1"/>
  <c r="E12" i="2"/>
  <c r="F7" i="2" s="1"/>
  <c r="N18" i="1" l="1"/>
  <c r="I12" i="4"/>
  <c r="I11" i="4"/>
  <c r="I10" i="4"/>
  <c r="I8" i="4"/>
  <c r="H33" i="3"/>
  <c r="I6" i="4"/>
  <c r="I9" i="4"/>
  <c r="F12" i="2"/>
  <c r="F6" i="2"/>
  <c r="F9" i="2"/>
  <c r="F10" i="2"/>
  <c r="F11" i="2"/>
  <c r="F8" i="2"/>
  <c r="I13" i="4" l="1"/>
</calcChain>
</file>

<file path=xl/sharedStrings.xml><?xml version="1.0" encoding="utf-8"?>
<sst xmlns="http://schemas.openxmlformats.org/spreadsheetml/2006/main" count="323" uniqueCount="139">
  <si>
    <t>Here is a sample of checks from the Metro Diner from this past week:</t>
  </si>
  <si>
    <t>a) How many class would your recommend?</t>
  </si>
  <si>
    <t>b) What class interval would you suggest?</t>
  </si>
  <si>
    <t>c) Construct a frequency distribution, relative frequency distribution, and a cumulatiive frequency distribution</t>
  </si>
  <si>
    <t>d) Draw a histogram, frequency polygo, ogive, and Pareto chart</t>
  </si>
  <si>
    <t>e) Comment on the "shape" of the data</t>
  </si>
  <si>
    <t>n =</t>
  </si>
  <si>
    <t>H</t>
  </si>
  <si>
    <t>L</t>
  </si>
  <si>
    <t>k</t>
  </si>
  <si>
    <t>Class</t>
  </si>
  <si>
    <t>Mid-Point</t>
  </si>
  <si>
    <t>%</t>
  </si>
  <si>
    <t>Cume f</t>
  </si>
  <si>
    <t>Cume %</t>
  </si>
  <si>
    <t>f</t>
  </si>
  <si>
    <t>Total</t>
  </si>
  <si>
    <t>c)</t>
  </si>
  <si>
    <t>d)</t>
  </si>
  <si>
    <t>UCL</t>
  </si>
  <si>
    <t>e)</t>
  </si>
  <si>
    <t>75% of the checks are below $80, with 32.5% in the $70 &lt; $80 class and 25% in the $50 &lt; $60 class</t>
  </si>
  <si>
    <t>Only 25% of the checks are above $80</t>
  </si>
  <si>
    <t>a) Construct a frequency table of the approved taxicab models in the sample</t>
  </si>
  <si>
    <t>b) Present the frequency table as a chart</t>
  </si>
  <si>
    <t>Model</t>
  </si>
  <si>
    <t>Toyota Sienna</t>
  </si>
  <si>
    <t>#</t>
  </si>
  <si>
    <t>Toyota RAV4</t>
  </si>
  <si>
    <t>Toyota Prius</t>
  </si>
  <si>
    <t>Nissan NV</t>
  </si>
  <si>
    <t>Ford Transit</t>
  </si>
  <si>
    <t>c) Comment on your findings</t>
  </si>
  <si>
    <t>a)</t>
  </si>
  <si>
    <t>b)</t>
  </si>
  <si>
    <t>The Ford Transit and the Toyota Sienna are the most popular models with each</t>
  </si>
  <si>
    <t>representing 24% of the sample. The Toyota Prius is the least popular model</t>
  </si>
  <si>
    <t>with 8% of the sample.</t>
  </si>
  <si>
    <t>Here are the results of a survey of students' expenditures for the 2018-19 academic year at your school.</t>
  </si>
  <si>
    <t>2^6 = 64</t>
  </si>
  <si>
    <t>High</t>
  </si>
  <si>
    <t>Low</t>
  </si>
  <si>
    <t>i =</t>
  </si>
  <si>
    <t>Use</t>
  </si>
  <si>
    <t>Class Upper L.</t>
  </si>
  <si>
    <t>Cume</t>
  </si>
  <si>
    <t>26% of students spend between $1,275 but less than $1,320.</t>
  </si>
  <si>
    <t>Only 10% of students spent more than $1,320 on books and supplies.</t>
  </si>
  <si>
    <t>90% spent less than $1,320 on books and supplies.</t>
  </si>
  <si>
    <t>64% of the students spent less than $1,275.</t>
  </si>
  <si>
    <t>Amber</t>
  </si>
  <si>
    <t>Blue</t>
  </si>
  <si>
    <t>Brown</t>
  </si>
  <si>
    <t>Gray</t>
  </si>
  <si>
    <t>Green</t>
  </si>
  <si>
    <t>Hazel</t>
  </si>
  <si>
    <t>Red/Violet</t>
  </si>
  <si>
    <t>Here are the survey results on the color of people's eyes</t>
  </si>
  <si>
    <t>q</t>
  </si>
  <si>
    <t>You are to summarize this data with frequency distributions.</t>
  </si>
  <si>
    <t>d) Draw a histogram, frequency polygon, ogive, and Pareto chart</t>
  </si>
  <si>
    <t>c) Construct a frequency distribution, relative frequency distribution, and a cumulative frequency distribution</t>
  </si>
  <si>
    <t>There are approximately 13,500 taxicab medallions in NYC. Here is a sample of 50 taxicabs</t>
  </si>
  <si>
    <t>Dodge Caravan</t>
  </si>
  <si>
    <t>a) How many classes would you recommend?</t>
  </si>
  <si>
    <t>a) Construct a frequency table on eye color</t>
  </si>
  <si>
    <t>c) Construct a frequency distribution, relative frequency distribution, and a cumulative frequency distribution?</t>
  </si>
  <si>
    <t>Road Accident Fatalities per million inhabitants in 2018</t>
  </si>
  <si>
    <t>Source: European Commission</t>
  </si>
  <si>
    <t>Country</t>
  </si>
  <si>
    <t>Fatalities per Million</t>
  </si>
  <si>
    <t>Romania</t>
  </si>
  <si>
    <t>Bulgaria</t>
  </si>
  <si>
    <t>Latvia</t>
  </si>
  <si>
    <t>Croatia</t>
  </si>
  <si>
    <t>Poland</t>
  </si>
  <si>
    <t>Hungary</t>
  </si>
  <si>
    <t>Greece</t>
  </si>
  <si>
    <t>Czech Republic</t>
  </si>
  <si>
    <t>Lithuania</t>
  </si>
  <si>
    <t>Luxembourg</t>
  </si>
  <si>
    <t>Portugal</t>
  </si>
  <si>
    <t>Cyprus</t>
  </si>
  <si>
    <t>Italy</t>
  </si>
  <si>
    <t>Belgium</t>
  </si>
  <si>
    <t>Estonia</t>
  </si>
  <si>
    <t>France</t>
  </si>
  <si>
    <t>Slovakia</t>
  </si>
  <si>
    <t>Austria</t>
  </si>
  <si>
    <t>Slovenia</t>
  </si>
  <si>
    <t>Finland</t>
  </si>
  <si>
    <t>Germany</t>
  </si>
  <si>
    <t>Spain</t>
  </si>
  <si>
    <t>Malta</t>
  </si>
  <si>
    <t>Sweden</t>
  </si>
  <si>
    <t>Netherlands</t>
  </si>
  <si>
    <t>Ireland</t>
  </si>
  <si>
    <t>United Kingdom</t>
  </si>
  <si>
    <r>
      <t xml:space="preserve">Except where otherwise noted, </t>
    </r>
    <r>
      <rPr>
        <b/>
        <i/>
        <sz val="14"/>
        <color theme="1"/>
        <rFont val="Calibri Bold"/>
      </rPr>
      <t xml:space="preserve">Clear-Sighted Statistics </t>
    </r>
    <r>
      <rPr>
        <b/>
        <sz val="14"/>
        <color theme="1"/>
        <rFont val="Calibri Bold"/>
      </rPr>
      <t xml:space="preserve">is licensed under </t>
    </r>
  </si>
  <si>
    <t xml:space="preserve">a Creative Commons License. You are free to share derivatives of this work for </t>
  </si>
  <si>
    <t>non-commercial purposes only. Please attribute this work to Edward Volchok.</t>
  </si>
  <si>
    <r>
      <t>2</t>
    </r>
    <r>
      <rPr>
        <b/>
        <vertAlign val="superscript"/>
        <sz val="12"/>
        <color theme="1"/>
        <rFont val="Calibri"/>
        <family val="2"/>
        <scheme val="minor"/>
      </rPr>
      <t>6</t>
    </r>
    <r>
      <rPr>
        <b/>
        <sz val="12"/>
        <color theme="1"/>
        <rFont val="Calibri"/>
        <family val="2"/>
        <scheme val="minor"/>
      </rPr>
      <t xml:space="preserve"> =</t>
    </r>
  </si>
  <si>
    <r>
      <t>2</t>
    </r>
    <r>
      <rPr>
        <b/>
        <vertAlign val="superscript"/>
        <sz val="12"/>
        <color theme="1"/>
        <rFont val="Calibri"/>
        <family val="2"/>
        <scheme val="minor"/>
      </rPr>
      <t>5</t>
    </r>
    <r>
      <rPr>
        <b/>
        <sz val="12"/>
        <color theme="1"/>
        <rFont val="Calibri"/>
        <family val="2"/>
        <scheme val="minor"/>
      </rPr>
      <t xml:space="preserve"> =</t>
    </r>
  </si>
  <si>
    <t>=2^6</t>
  </si>
  <si>
    <t>=2^5</t>
  </si>
  <si>
    <t>According to the College Board, college students will spend $1,240 on books and supplies for a year.</t>
  </si>
  <si>
    <t>Annual Spending ($)</t>
  </si>
  <si>
    <t>n = 50</t>
  </si>
  <si>
    <t xml:space="preserve">n = </t>
  </si>
  <si>
    <t>Eye Color</t>
  </si>
  <si>
    <t>=COUNT(A1:J4)</t>
  </si>
  <si>
    <t>k =</t>
  </si>
  <si>
    <t>=MAX(A1:J4)</t>
  </si>
  <si>
    <t>=MIN(A1:J4)</t>
  </si>
  <si>
    <t>Class Interval = ?</t>
  </si>
  <si>
    <t>=O10/$O$15</t>
  </si>
  <si>
    <t>=COUNTIF($A$1:$J$4,"&lt;60")</t>
  </si>
  <si>
    <t>Cells O10:O15</t>
  </si>
  <si>
    <t>E6:E11</t>
  </si>
  <si>
    <t>=COUNTIF($B$6:$B$55,"Dodge Caravan")</t>
  </si>
  <si>
    <t>=COUNTIF($B$6:$B$55,"Ford Transit")</t>
  </si>
  <si>
    <t>=COUNTIF($B$6:$B$55,"Nissan NV")</t>
  </si>
  <si>
    <t>=COUNTIF($B$6:$B$55,"Toyota Prius")</t>
  </si>
  <si>
    <t>=COUNTIF($B$6:$B$55,"Toyota RAV4")</t>
  </si>
  <si>
    <t>=COUNTIF($B$6:$B$55,"Toyota Sienna")</t>
  </si>
  <si>
    <t>=COUNT(A11:E20)</t>
  </si>
  <si>
    <t>= k</t>
  </si>
  <si>
    <t>=MAX(A11:E20)</t>
  </si>
  <si>
    <t>=MIN(A11:E20)</t>
  </si>
  <si>
    <t>=(G18-G19)/6</t>
  </si>
  <si>
    <t>Round G21</t>
  </si>
  <si>
    <t>=COUNTIF($B$6:$E$31,"Amber")</t>
  </si>
  <si>
    <t>=COUNTIF($B$6:$E$31,"Blue")</t>
  </si>
  <si>
    <t>Cells H6 to H12</t>
  </si>
  <si>
    <t>=COUNTIF($B$6:$E$31,"Brown")</t>
  </si>
  <si>
    <t>=COUNTIF($B$6:$E$31,"Gray")</t>
  </si>
  <si>
    <t>=COUNTIF($B$6:$E$31,"Green")</t>
  </si>
  <si>
    <t>=COUNTIF($B$6:$E$31,"Hazel")</t>
  </si>
  <si>
    <t>=COUNTIF($B$6:$E$31,"Red/Violet")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</si>
</sst>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&quot;$&quot;#,##0"/>
    <numFmt numFmtId="165" formatCode="&quot;$&quot;#,##0.00"/>
    <numFmt numFmtId="166" formatCode="0.0%"/>
  </numFmts>
  <fonts count="9">
    <font>
      <sz val="12"/>
      <color theme="1"/>
      <name val="ArialMT"/>
      <family val="2"/>
    </font>
    <font>
      <sz val="12"/>
      <color theme="1"/>
      <name val="Calibri"/>
      <family val="2"/>
    </font>
    <font>
      <b/>
      <sz val="12"/>
      <color theme="1"/>
      <name val="ArialMT"/>
    </font>
    <font>
      <b/>
      <sz val="14"/>
      <color theme="1"/>
      <name val="Calibri Bold"/>
    </font>
    <font>
      <b/>
      <i/>
      <sz val="14"/>
      <color theme="1"/>
      <name val="Calibri Bold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7">
    <xf numFmtId="0" fontId="0" fillId="0" borderId="0" xfId="0"/>
    <xf numFmtId="1" fontId="0" fillId="0" borderId="0" xfId="0" applyNumberFormat="1" applyAlignment="1">
      <alignment horizontal="center"/>
    </xf>
    <xf numFmtId="0" fontId="3" fillId="0" borderId="3" xfId="1" applyFont="1" applyBorder="1" applyAlignment="1" applyProtection="1">
      <alignment horizontal="center"/>
      <protection hidden="1"/>
    </xf>
    <xf numFmtId="0" fontId="1" fillId="0" borderId="0" xfId="1"/>
    <xf numFmtId="0" fontId="3" fillId="0" borderId="4" xfId="1" applyFont="1" applyBorder="1" applyAlignment="1" applyProtection="1">
      <alignment horizontal="center" vertical="center"/>
      <protection hidden="1"/>
    </xf>
    <xf numFmtId="0" fontId="1" fillId="0" borderId="4" xfId="1" applyBorder="1"/>
    <xf numFmtId="0" fontId="1" fillId="0" borderId="5" xfId="1" applyBorder="1"/>
    <xf numFmtId="0" fontId="5" fillId="0" borderId="0" xfId="0" applyFont="1"/>
    <xf numFmtId="164" fontId="5" fillId="0" borderId="1" xfId="0" applyNumberFormat="1" applyFont="1" applyBorder="1"/>
    <xf numFmtId="0" fontId="6" fillId="0" borderId="0" xfId="0" applyFont="1" applyAlignment="1">
      <alignment horizontal="center"/>
    </xf>
    <xf numFmtId="0" fontId="5" fillId="0" borderId="1" xfId="0" applyFont="1" applyBorder="1"/>
    <xf numFmtId="6" fontId="5" fillId="0" borderId="1" xfId="0" applyNumberFormat="1" applyFont="1" applyBorder="1"/>
    <xf numFmtId="164" fontId="5" fillId="0" borderId="0" xfId="0" applyNumberFormat="1" applyFont="1"/>
    <xf numFmtId="164" fontId="6" fillId="0" borderId="1" xfId="0" applyNumberFormat="1" applyFont="1" applyBorder="1" applyAlignment="1">
      <alignment vertical="center" wrapText="1"/>
    </xf>
    <xf numFmtId="0" fontId="6" fillId="0" borderId="0" xfId="0" applyFont="1"/>
    <xf numFmtId="164" fontId="6" fillId="0" borderId="1" xfId="0" applyNumberFormat="1" applyFont="1" applyBorder="1"/>
    <xf numFmtId="0" fontId="6" fillId="0" borderId="0" xfId="0" applyFont="1" applyAlignment="1">
      <alignment horizontal="right"/>
    </xf>
    <xf numFmtId="0" fontId="6" fillId="0" borderId="1" xfId="0" applyFont="1" applyBorder="1"/>
    <xf numFmtId="6" fontId="6" fillId="0" borderId="1" xfId="0" applyNumberFormat="1" applyFont="1" applyBorder="1"/>
    <xf numFmtId="166" fontId="6" fillId="0" borderId="1" xfId="0" applyNumberFormat="1" applyFont="1" applyBorder="1"/>
    <xf numFmtId="164" fontId="6" fillId="0" borderId="0" xfId="0" applyNumberFormat="1" applyFont="1"/>
    <xf numFmtId="166" fontId="6" fillId="0" borderId="0" xfId="0" applyNumberFormat="1" applyFont="1"/>
    <xf numFmtId="165" fontId="6" fillId="0" borderId="1" xfId="0" applyNumberFormat="1" applyFont="1" applyBorder="1"/>
    <xf numFmtId="165" fontId="6" fillId="0" borderId="0" xfId="0" applyNumberFormat="1" applyFont="1"/>
    <xf numFmtId="166" fontId="6" fillId="0" borderId="2" xfId="0" applyNumberFormat="1" applyFont="1" applyBorder="1"/>
    <xf numFmtId="0" fontId="6" fillId="0" borderId="0" xfId="0" quotePrefix="1" applyFont="1"/>
    <xf numFmtId="9" fontId="5" fillId="0" borderId="1" xfId="0" applyNumberFormat="1" applyFont="1" applyBorder="1"/>
    <xf numFmtId="9" fontId="5" fillId="0" borderId="0" xfId="0" applyNumberFormat="1" applyFont="1"/>
    <xf numFmtId="9" fontId="6" fillId="0" borderId="1" xfId="0" applyNumberFormat="1" applyFont="1" applyBorder="1"/>
    <xf numFmtId="9" fontId="6" fillId="0" borderId="0" xfId="0" applyNumberFormat="1" applyFont="1"/>
    <xf numFmtId="10" fontId="5" fillId="0" borderId="0" xfId="0" applyNumberFormat="1" applyFont="1"/>
    <xf numFmtId="164" fontId="6" fillId="0" borderId="1" xfId="0" applyNumberFormat="1" applyFont="1" applyFill="1" applyBorder="1"/>
    <xf numFmtId="164" fontId="6" fillId="2" borderId="1" xfId="0" applyNumberFormat="1" applyFont="1" applyFill="1" applyBorder="1"/>
    <xf numFmtId="0" fontId="2" fillId="0" borderId="0" xfId="0" applyFont="1"/>
    <xf numFmtId="0" fontId="6" fillId="0" borderId="0" xfId="0" applyFont="1" applyAlignment="1">
      <alignment horizontal="left"/>
    </xf>
    <xf numFmtId="10" fontId="6" fillId="0" borderId="0" xfId="0" applyNumberFormat="1" applyFont="1"/>
    <xf numFmtId="0" fontId="6" fillId="0" borderId="2" xfId="0" applyFont="1" applyBorder="1"/>
    <xf numFmtId="10" fontId="6" fillId="0" borderId="2" xfId="0" applyNumberFormat="1" applyFont="1" applyBorder="1"/>
    <xf numFmtId="1" fontId="2" fillId="0" borderId="0" xfId="0" applyNumberFormat="1" applyFont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 wrapText="1"/>
    </xf>
    <xf numFmtId="0" fontId="8" fillId="0" borderId="0" xfId="0" quotePrefix="1" applyFont="1"/>
    <xf numFmtId="0" fontId="5" fillId="0" borderId="0" xfId="0" quotePrefix="1" applyFont="1"/>
    <xf numFmtId="0" fontId="6" fillId="0" borderId="0" xfId="0" applyFont="1" applyFill="1" applyBorder="1" applyAlignment="1">
      <alignment horizontal="right"/>
    </xf>
    <xf numFmtId="6" fontId="6" fillId="0" borderId="0" xfId="0" applyNumberFormat="1" applyFont="1"/>
    <xf numFmtId="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</cellXfs>
  <cellStyles count="2">
    <cellStyle name="Normal" xfId="0" builtinId="0"/>
    <cellStyle name="Normal 2" xfId="1" xr:uid="{0CAD9068-D5FE-B84A-8E55-426B5C4F83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Frequency Polygon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11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'Q3'!$F$27:$F$32</c:f>
              <c:numCache>
                <c:formatCode>General</c:formatCode>
                <c:ptCount val="6"/>
              </c:numCache>
            </c:numRef>
          </c:cat>
          <c:val>
            <c:numRef>
              <c:f>'Q3'!$G$27:$G$32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A-024E-9164-AD74B0900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269615"/>
        <c:axId val="1502534623"/>
      </c:lineChart>
      <c:catAx>
        <c:axId val="1502269615"/>
        <c:scaling>
          <c:orientation val="minMax"/>
        </c:scaling>
        <c:delete val="0"/>
        <c:axPos val="b"/>
        <c:numFmt formatCode="&quot;$&quot;#,##0_);[Red]\(&quot;$&quot;#,##0\)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2534623"/>
        <c:crosses val="autoZero"/>
        <c:auto val="1"/>
        <c:lblAlgn val="ctr"/>
        <c:lblOffset val="100"/>
        <c:noMultiLvlLbl val="0"/>
      </c:catAx>
      <c:valAx>
        <c:axId val="150253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2269615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Pareto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'Q3'!$S$26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'Q3'!$R$27:$R$32</c:f>
              <c:numCache>
                <c:formatCode>"$"#,##0</c:formatCode>
                <c:ptCount val="6"/>
              </c:numCache>
            </c:numRef>
          </c:cat>
          <c:val>
            <c:numRef>
              <c:f>'Q3'!$S$27:$S$32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F161-8B43-AD42-486270A73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1599963647"/>
        <c:axId val="1478976831"/>
      </c:barChart>
      <c:lineChart>
        <c:grouping val="standard"/>
        <c:varyColors val="0"/>
        <c:ser>
          <c:idx val="1"/>
          <c:order val="1"/>
          <c:tx>
            <c:strRef>
              <c:f>'Q3'!$T$26</c:f>
              <c:strCache>
                <c:ptCount val="1"/>
                <c:pt idx="0">
                  <c:v>Cume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'Q3'!$T$27:$T$32</c:f>
              <c:numCache>
                <c:formatCode>0.00%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1-8B43-AD42-486270A73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848047"/>
        <c:axId val="1599696671"/>
      </c:lineChart>
      <c:catAx>
        <c:axId val="1599963647"/>
        <c:scaling>
          <c:orientation val="minMax"/>
        </c:scaling>
        <c:delete val="0"/>
        <c:axPos val="b"/>
        <c:numFmt formatCode="&quot;$&quot;#,##0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8976831"/>
        <c:crosses val="autoZero"/>
        <c:auto val="1"/>
        <c:lblAlgn val="ctr"/>
        <c:lblOffset val="100"/>
        <c:noMultiLvlLbl val="0"/>
      </c:catAx>
      <c:valAx>
        <c:axId val="1478976831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9963647"/>
        <c:crosses val="autoZero"/>
        <c:crossBetween val="between"/>
      </c:valAx>
      <c:valAx>
        <c:axId val="1599696671"/>
        <c:scaling>
          <c:orientation val="minMax"/>
          <c:max val="1"/>
        </c:scaling>
        <c:delete val="0"/>
        <c:axPos val="r"/>
        <c:numFmt formatCode="0.00%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0848047"/>
        <c:crosses val="max"/>
        <c:crossBetween val="between"/>
        <c:majorUnit val="0.2"/>
        <c:minorUnit val="0.2"/>
      </c:valAx>
      <c:catAx>
        <c:axId val="1600848047"/>
        <c:scaling>
          <c:orientation val="minMax"/>
        </c:scaling>
        <c:delete val="1"/>
        <c:axPos val="b"/>
        <c:majorTickMark val="out"/>
        <c:minorTickMark val="none"/>
        <c:tickLblPos val="nextTo"/>
        <c:crossAx val="1599696671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5" Type="http://schemas.openxmlformats.org/officeDocument/2006/relationships/image" Target="../media/image3.tiff"/><Relationship Id="rId4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hyperlink" Target="https://creativecommons.org/licenses/by/4.0/" TargetMode="External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7</xdr:row>
      <xdr:rowOff>127000</xdr:rowOff>
    </xdr:from>
    <xdr:to>
      <xdr:col>7</xdr:col>
      <xdr:colOff>52917</xdr:colOff>
      <xdr:row>9</xdr:row>
      <xdr:rowOff>114300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0900" y="1549400"/>
          <a:ext cx="1043517" cy="431800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14</xdr:row>
      <xdr:rowOff>38100</xdr:rowOff>
    </xdr:from>
    <xdr:to>
      <xdr:col>7</xdr:col>
      <xdr:colOff>368754</xdr:colOff>
      <xdr:row>18</xdr:row>
      <xdr:rowOff>101600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7100" y="2730500"/>
          <a:ext cx="1283154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12</xdr:col>
      <xdr:colOff>279400</xdr:colOff>
      <xdr:row>68</xdr:row>
      <xdr:rowOff>38100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039600"/>
          <a:ext cx="6629400" cy="1663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44</xdr:row>
      <xdr:rowOff>0</xdr:rowOff>
    </xdr:from>
    <xdr:to>
      <xdr:col>13</xdr:col>
      <xdr:colOff>673100</xdr:colOff>
      <xdr:row>52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2900" y="8940800"/>
          <a:ext cx="6629400" cy="1663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165099</xdr:colOff>
      <xdr:row>8</xdr:row>
      <xdr:rowOff>76200</xdr:rowOff>
    </xdr:from>
    <xdr:to>
      <xdr:col>7</xdr:col>
      <xdr:colOff>256116</xdr:colOff>
      <xdr:row>10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5099" y="1701800"/>
          <a:ext cx="1043517" cy="431800"/>
        </a:xfrm>
        <a:prstGeom prst="rect">
          <a:avLst/>
        </a:prstGeom>
      </xdr:spPr>
    </xdr:pic>
    <xdr:clientData/>
  </xdr:twoCellAnchor>
  <xdr:twoCellAnchor editAs="oneCell">
    <xdr:from>
      <xdr:col>9</xdr:col>
      <xdr:colOff>215899</xdr:colOff>
      <xdr:row>16</xdr:row>
      <xdr:rowOff>165100</xdr:rowOff>
    </xdr:from>
    <xdr:to>
      <xdr:col>10</xdr:col>
      <xdr:colOff>546553</xdr:colOff>
      <xdr:row>21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7899" y="3416300"/>
          <a:ext cx="1283154" cy="876300"/>
        </a:xfrm>
        <a:prstGeom prst="rect">
          <a:avLst/>
        </a:prstGeom>
      </xdr:spPr>
    </xdr:pic>
    <xdr:clientData/>
  </xdr:twoCellAnchor>
  <xdr:twoCellAnchor>
    <xdr:from>
      <xdr:col>5</xdr:col>
      <xdr:colOff>355600</xdr:colOff>
      <xdr:row>52</xdr:row>
      <xdr:rowOff>12700</xdr:rowOff>
    </xdr:from>
    <xdr:to>
      <xdr:col>13</xdr:col>
      <xdr:colOff>622300</xdr:colOff>
      <xdr:row>68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838200</xdr:colOff>
      <xdr:row>52</xdr:row>
      <xdr:rowOff>0</xdr:rowOff>
    </xdr:from>
    <xdr:to>
      <xdr:col>22</xdr:col>
      <xdr:colOff>647700</xdr:colOff>
      <xdr:row>68</xdr:row>
      <xdr:rowOff>127000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71</xdr:row>
      <xdr:rowOff>0</xdr:rowOff>
    </xdr:from>
    <xdr:to>
      <xdr:col>8</xdr:col>
      <xdr:colOff>469900</xdr:colOff>
      <xdr:row>79</xdr:row>
      <xdr:rowOff>38100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427200"/>
          <a:ext cx="6629400" cy="1663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</xdr:row>
      <xdr:rowOff>0</xdr:rowOff>
    </xdr:from>
    <xdr:to>
      <xdr:col>9</xdr:col>
      <xdr:colOff>546100</xdr:colOff>
      <xdr:row>50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34400"/>
          <a:ext cx="6629400" cy="1663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0</xdr:rowOff>
    </xdr:from>
    <xdr:to>
      <xdr:col>6</xdr:col>
      <xdr:colOff>685800</xdr:colOff>
      <xdr:row>46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950200"/>
          <a:ext cx="6629400" cy="1663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1625600</xdr:colOff>
      <xdr:row>4</xdr:row>
      <xdr:rowOff>0</xdr:rowOff>
    </xdr:from>
    <xdr:to>
      <xdr:col>0</xdr:col>
      <xdr:colOff>4457700</xdr:colOff>
      <xdr:row>7</xdr:row>
      <xdr:rowOff>0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0B373D-311C-FF47-96B6-A849ED5537F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/>
      </xdr:nvGrpSpPr>
      <xdr:grpSpPr>
        <a:xfrm>
          <a:off x="1625600" y="927100"/>
          <a:ext cx="2832100" cy="609600"/>
          <a:chOff x="0" y="0"/>
          <a:chExt cx="2653636" cy="60960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85D6551-E227-A546-B48D-1BF1838F10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607695" cy="609600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B0A9BED1-FB88-CD4A-9410-29051B1BD0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64087" y="0"/>
            <a:ext cx="609600" cy="609600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B6C925AF-151E-B841-93A5-47A37ADA81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684139" y="3048"/>
            <a:ext cx="603504" cy="603504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1E6E8DD3-9623-A046-8F6C-8F6DCDAE00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050132" y="3048"/>
            <a:ext cx="603504" cy="603504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B202B-1019-A246-ADA9-5DD4BD493D0F}">
  <dimension ref="A1:Q59"/>
  <sheetViews>
    <sheetView workbookViewId="0">
      <selection activeCell="Q20" sqref="Q20"/>
    </sheetView>
  </sheetViews>
  <sheetFormatPr baseColWidth="10" defaultRowHeight="16"/>
  <cols>
    <col min="1" max="10" width="5" style="14" customWidth="1"/>
    <col min="11" max="16384" width="10.7109375" style="14"/>
  </cols>
  <sheetData>
    <row r="1" spans="1:17">
      <c r="A1" s="13">
        <v>57</v>
      </c>
      <c r="B1" s="13">
        <v>102</v>
      </c>
      <c r="C1" s="13">
        <v>59</v>
      </c>
      <c r="D1" s="13">
        <v>58</v>
      </c>
      <c r="E1" s="13">
        <v>77</v>
      </c>
      <c r="F1" s="13">
        <v>55</v>
      </c>
      <c r="G1" s="13">
        <v>101</v>
      </c>
      <c r="H1" s="13">
        <v>74</v>
      </c>
      <c r="I1" s="13">
        <v>71</v>
      </c>
      <c r="J1" s="13">
        <v>60</v>
      </c>
      <c r="L1" s="14" t="s">
        <v>0</v>
      </c>
    </row>
    <row r="2" spans="1:17">
      <c r="A2" s="13">
        <v>85</v>
      </c>
      <c r="B2" s="13">
        <v>62</v>
      </c>
      <c r="C2" s="13">
        <v>70</v>
      </c>
      <c r="D2" s="13">
        <v>77</v>
      </c>
      <c r="E2" s="13">
        <v>91</v>
      </c>
      <c r="F2" s="13">
        <v>71</v>
      </c>
      <c r="G2" s="13">
        <v>66</v>
      </c>
      <c r="H2" s="13">
        <v>66</v>
      </c>
      <c r="I2" s="13">
        <v>67</v>
      </c>
      <c r="J2" s="13">
        <v>77</v>
      </c>
      <c r="L2" s="14" t="s">
        <v>59</v>
      </c>
    </row>
    <row r="3" spans="1:17">
      <c r="A3" s="15">
        <v>93.500000000000014</v>
      </c>
      <c r="B3" s="15">
        <v>68.2</v>
      </c>
      <c r="C3" s="15">
        <v>105</v>
      </c>
      <c r="D3" s="15">
        <v>84.7</v>
      </c>
      <c r="E3" s="15">
        <v>100.10000000000001</v>
      </c>
      <c r="F3" s="15">
        <v>78.100000000000009</v>
      </c>
      <c r="G3" s="15">
        <v>72.600000000000009</v>
      </c>
      <c r="H3" s="15">
        <v>72.600000000000009</v>
      </c>
      <c r="I3" s="15">
        <v>73.7</v>
      </c>
      <c r="J3" s="15">
        <v>84.7</v>
      </c>
      <c r="L3" s="14" t="s">
        <v>64</v>
      </c>
    </row>
    <row r="4" spans="1:17">
      <c r="A4" s="15">
        <v>55.29</v>
      </c>
      <c r="B4" s="15">
        <v>98.94</v>
      </c>
      <c r="C4" s="15">
        <v>57.23</v>
      </c>
      <c r="D4" s="15">
        <v>56.26</v>
      </c>
      <c r="E4" s="15">
        <v>74.69</v>
      </c>
      <c r="F4" s="15">
        <v>53.35</v>
      </c>
      <c r="G4" s="15">
        <v>50</v>
      </c>
      <c r="H4" s="15">
        <v>71.78</v>
      </c>
      <c r="I4" s="15">
        <v>68.87</v>
      </c>
      <c r="J4" s="15">
        <v>51</v>
      </c>
      <c r="L4" s="14" t="s">
        <v>2</v>
      </c>
    </row>
    <row r="5" spans="1:17">
      <c r="L5" s="14" t="s">
        <v>61</v>
      </c>
    </row>
    <row r="6" spans="1:17">
      <c r="L6" s="14" t="s">
        <v>60</v>
      </c>
    </row>
    <row r="7" spans="1:17">
      <c r="A7" s="14" t="s">
        <v>1</v>
      </c>
      <c r="L7" s="14" t="s">
        <v>5</v>
      </c>
    </row>
    <row r="8" spans="1:17">
      <c r="A8" s="16" t="s">
        <v>6</v>
      </c>
      <c r="C8" s="25" t="s">
        <v>110</v>
      </c>
      <c r="K8" s="14" t="s">
        <v>17</v>
      </c>
      <c r="O8" s="41" t="s">
        <v>116</v>
      </c>
      <c r="P8" s="25" t="s">
        <v>115</v>
      </c>
    </row>
    <row r="9" spans="1:17" ht="19">
      <c r="A9" s="16" t="s">
        <v>101</v>
      </c>
      <c r="C9" s="25" t="s">
        <v>103</v>
      </c>
      <c r="K9" s="9" t="s">
        <v>10</v>
      </c>
      <c r="L9" s="9" t="s">
        <v>11</v>
      </c>
      <c r="M9" s="9" t="s">
        <v>15</v>
      </c>
      <c r="N9" s="9" t="s">
        <v>12</v>
      </c>
      <c r="O9" s="9" t="s">
        <v>13</v>
      </c>
      <c r="P9" s="9" t="s">
        <v>14</v>
      </c>
      <c r="Q9" s="14" t="s">
        <v>117</v>
      </c>
    </row>
    <row r="10" spans="1:17" ht="19">
      <c r="A10" s="16" t="s">
        <v>102</v>
      </c>
      <c r="C10" s="25" t="s">
        <v>104</v>
      </c>
      <c r="K10" s="17"/>
      <c r="L10" s="18"/>
      <c r="M10" s="17"/>
      <c r="N10" s="19" t="e">
        <f>M10/$M$16</f>
        <v>#DIV/0!</v>
      </c>
      <c r="O10" s="17"/>
      <c r="P10" s="19"/>
      <c r="Q10" s="25" t="s">
        <v>116</v>
      </c>
    </row>
    <row r="11" spans="1:17">
      <c r="A11" s="16" t="s">
        <v>111</v>
      </c>
      <c r="B11" s="17"/>
      <c r="C11" s="25"/>
      <c r="K11" s="17"/>
      <c r="L11" s="18"/>
      <c r="M11" s="17"/>
      <c r="N11" s="19" t="e">
        <f t="shared" ref="N11:N16" si="0">M11/$M$16</f>
        <v>#DIV/0!</v>
      </c>
      <c r="O11" s="17"/>
      <c r="P11" s="19"/>
    </row>
    <row r="12" spans="1:17">
      <c r="K12" s="17"/>
      <c r="L12" s="18"/>
      <c r="M12" s="17"/>
      <c r="N12" s="19" t="e">
        <f t="shared" si="0"/>
        <v>#DIV/0!</v>
      </c>
      <c r="O12" s="17"/>
      <c r="P12" s="19"/>
    </row>
    <row r="13" spans="1:17">
      <c r="K13" s="17"/>
      <c r="L13" s="18"/>
      <c r="M13" s="17"/>
      <c r="N13" s="19" t="e">
        <f t="shared" si="0"/>
        <v>#DIV/0!</v>
      </c>
      <c r="O13" s="17"/>
      <c r="P13" s="19"/>
    </row>
    <row r="14" spans="1:17">
      <c r="A14" s="14" t="s">
        <v>2</v>
      </c>
      <c r="K14" s="22"/>
      <c r="L14" s="18"/>
      <c r="M14" s="17"/>
      <c r="N14" s="19" t="e">
        <f t="shared" si="0"/>
        <v>#DIV/0!</v>
      </c>
      <c r="O14" s="17"/>
      <c r="P14" s="19"/>
    </row>
    <row r="15" spans="1:17">
      <c r="K15" s="17"/>
      <c r="L15" s="18"/>
      <c r="M15" s="17"/>
      <c r="N15" s="19" t="e">
        <f t="shared" si="0"/>
        <v>#DIV/0!</v>
      </c>
      <c r="O15" s="17"/>
      <c r="P15" s="19"/>
    </row>
    <row r="16" spans="1:17">
      <c r="A16" s="14" t="s">
        <v>7</v>
      </c>
      <c r="B16" s="20">
        <f>MAX(A1:J4)</f>
        <v>105</v>
      </c>
      <c r="C16" s="25" t="s">
        <v>112</v>
      </c>
      <c r="D16" s="23"/>
      <c r="K16" s="14" t="s">
        <v>16</v>
      </c>
      <c r="M16" s="14">
        <f>SUM(M10:M15)</f>
        <v>0</v>
      </c>
      <c r="N16" s="24" t="e">
        <f t="shared" si="0"/>
        <v>#DIV/0!</v>
      </c>
    </row>
    <row r="17" spans="1:14">
      <c r="A17" s="14" t="s">
        <v>8</v>
      </c>
      <c r="B17" s="20">
        <f>MIN(A1:J4)</f>
        <v>50</v>
      </c>
      <c r="C17" s="25" t="s">
        <v>113</v>
      </c>
      <c r="D17" s="46"/>
      <c r="E17" s="46"/>
    </row>
    <row r="18" spans="1:14">
      <c r="A18" s="14" t="s">
        <v>9</v>
      </c>
      <c r="B18" s="14">
        <f>B12</f>
        <v>0</v>
      </c>
      <c r="D18" s="45" t="e">
        <f>(B16-B17)/B18</f>
        <v>#DIV/0!</v>
      </c>
      <c r="E18" s="45"/>
      <c r="N18" s="21" t="e">
        <f>SUM(N10:N12)</f>
        <v>#DIV/0!</v>
      </c>
    </row>
    <row r="19" spans="1:14">
      <c r="K19" s="14" t="s">
        <v>18</v>
      </c>
    </row>
    <row r="20" spans="1:14">
      <c r="A20" s="14" t="s">
        <v>114</v>
      </c>
    </row>
    <row r="58" spans="1:2">
      <c r="A58" s="14" t="s">
        <v>20</v>
      </c>
      <c r="B58" s="14" t="s">
        <v>21</v>
      </c>
    </row>
    <row r="59" spans="1:2">
      <c r="B59" s="14" t="s">
        <v>22</v>
      </c>
    </row>
  </sheetData>
  <sortState xmlns:xlrd2="http://schemas.microsoft.com/office/spreadsheetml/2017/richdata2" ref="V10:X16">
    <sortCondition descending="1" ref="X10:X16"/>
  </sortState>
  <mergeCells count="2">
    <mergeCell ref="D18:E18"/>
    <mergeCell ref="D17:E1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749E5-AC8F-CE46-AB18-0EF95F04595B}">
  <dimension ref="A1:H55"/>
  <sheetViews>
    <sheetView showGridLines="0" workbookViewId="0">
      <selection activeCell="E12" sqref="E12"/>
    </sheetView>
  </sheetViews>
  <sheetFormatPr baseColWidth="10" defaultRowHeight="16"/>
  <cols>
    <col min="1" max="1" width="4" style="7" customWidth="1"/>
    <col min="2" max="2" width="18.85546875" style="7" bestFit="1" customWidth="1"/>
    <col min="3" max="3" width="10.7109375" style="7"/>
    <col min="4" max="4" width="18.85546875" style="7" bestFit="1" customWidth="1"/>
    <col min="5" max="5" width="3" style="7" bestFit="1" customWidth="1"/>
    <col min="6" max="6" width="5.5703125" style="7" bestFit="1" customWidth="1"/>
    <col min="7" max="7" width="2.7109375" style="7" customWidth="1"/>
    <col min="8" max="16384" width="10.7109375" style="7"/>
  </cols>
  <sheetData>
    <row r="1" spans="1:8">
      <c r="A1" s="7" t="s">
        <v>62</v>
      </c>
    </row>
    <row r="2" spans="1:8">
      <c r="A2" s="7" t="s">
        <v>23</v>
      </c>
    </row>
    <row r="3" spans="1:8">
      <c r="A3" s="7" t="s">
        <v>24</v>
      </c>
    </row>
    <row r="4" spans="1:8">
      <c r="A4" s="7" t="s">
        <v>32</v>
      </c>
    </row>
    <row r="5" spans="1:8">
      <c r="A5" s="9" t="s">
        <v>27</v>
      </c>
      <c r="B5" s="9" t="s">
        <v>25</v>
      </c>
      <c r="C5" s="16" t="s">
        <v>33</v>
      </c>
      <c r="D5" s="9" t="s">
        <v>25</v>
      </c>
      <c r="E5" s="9" t="s">
        <v>15</v>
      </c>
      <c r="F5" s="9" t="s">
        <v>12</v>
      </c>
      <c r="H5" s="7" t="s">
        <v>118</v>
      </c>
    </row>
    <row r="6" spans="1:8">
      <c r="A6" s="7">
        <v>1</v>
      </c>
      <c r="B6" s="7" t="s">
        <v>26</v>
      </c>
      <c r="C6" s="7">
        <v>1</v>
      </c>
      <c r="D6" s="17" t="s">
        <v>63</v>
      </c>
      <c r="E6" s="17"/>
      <c r="F6" s="28" t="e">
        <f>E6/$E$12</f>
        <v>#DIV/0!</v>
      </c>
      <c r="H6" s="42" t="s">
        <v>119</v>
      </c>
    </row>
    <row r="7" spans="1:8">
      <c r="A7" s="7">
        <v>2</v>
      </c>
      <c r="B7" s="7" t="s">
        <v>28</v>
      </c>
      <c r="C7" s="7">
        <v>2</v>
      </c>
      <c r="D7" s="17" t="s">
        <v>31</v>
      </c>
      <c r="E7" s="17"/>
      <c r="F7" s="28" t="e">
        <f t="shared" ref="F7:F12" si="0">E7/$E$12</f>
        <v>#DIV/0!</v>
      </c>
      <c r="H7" s="42" t="s">
        <v>120</v>
      </c>
    </row>
    <row r="8" spans="1:8">
      <c r="A8" s="7">
        <v>3</v>
      </c>
      <c r="B8" s="7" t="s">
        <v>31</v>
      </c>
      <c r="C8" s="7">
        <v>3</v>
      </c>
      <c r="D8" s="17" t="s">
        <v>30</v>
      </c>
      <c r="E8" s="17"/>
      <c r="F8" s="28" t="e">
        <f t="shared" si="0"/>
        <v>#DIV/0!</v>
      </c>
      <c r="H8" s="42" t="s">
        <v>121</v>
      </c>
    </row>
    <row r="9" spans="1:8">
      <c r="A9" s="7">
        <v>4</v>
      </c>
      <c r="B9" s="7" t="s">
        <v>26</v>
      </c>
      <c r="C9" s="7">
        <v>4</v>
      </c>
      <c r="D9" s="17" t="s">
        <v>29</v>
      </c>
      <c r="E9" s="17"/>
      <c r="F9" s="28" t="e">
        <f t="shared" si="0"/>
        <v>#DIV/0!</v>
      </c>
      <c r="H9" s="42" t="s">
        <v>122</v>
      </c>
    </row>
    <row r="10" spans="1:8">
      <c r="A10" s="7">
        <v>5</v>
      </c>
      <c r="B10" s="7" t="s">
        <v>63</v>
      </c>
      <c r="C10" s="7">
        <v>5</v>
      </c>
      <c r="D10" s="17" t="s">
        <v>28</v>
      </c>
      <c r="E10" s="17"/>
      <c r="F10" s="28" t="e">
        <f t="shared" si="0"/>
        <v>#DIV/0!</v>
      </c>
      <c r="H10" s="42" t="s">
        <v>123</v>
      </c>
    </row>
    <row r="11" spans="1:8">
      <c r="A11" s="7">
        <v>6</v>
      </c>
      <c r="B11" s="7" t="s">
        <v>26</v>
      </c>
      <c r="C11" s="7">
        <v>6</v>
      </c>
      <c r="D11" s="17" t="s">
        <v>26</v>
      </c>
      <c r="E11" s="17"/>
      <c r="F11" s="28" t="e">
        <f t="shared" si="0"/>
        <v>#DIV/0!</v>
      </c>
      <c r="H11" s="42" t="s">
        <v>124</v>
      </c>
    </row>
    <row r="12" spans="1:8">
      <c r="A12" s="7">
        <v>7</v>
      </c>
      <c r="B12" s="7" t="s">
        <v>30</v>
      </c>
      <c r="D12" s="14" t="s">
        <v>16</v>
      </c>
      <c r="E12" s="14">
        <f>SUM(E6:E11)</f>
        <v>0</v>
      </c>
      <c r="F12" s="29" t="e">
        <f t="shared" si="0"/>
        <v>#DIV/0!</v>
      </c>
    </row>
    <row r="13" spans="1:8">
      <c r="A13" s="7">
        <v>8</v>
      </c>
      <c r="B13" s="7" t="s">
        <v>31</v>
      </c>
    </row>
    <row r="14" spans="1:8">
      <c r="A14" s="7">
        <v>9</v>
      </c>
      <c r="B14" s="7" t="s">
        <v>26</v>
      </c>
    </row>
    <row r="15" spans="1:8">
      <c r="A15" s="7">
        <v>10</v>
      </c>
      <c r="B15" s="7" t="s">
        <v>31</v>
      </c>
    </row>
    <row r="16" spans="1:8">
      <c r="A16" s="7">
        <v>11</v>
      </c>
      <c r="B16" s="7" t="s">
        <v>29</v>
      </c>
    </row>
    <row r="17" spans="1:3">
      <c r="A17" s="7">
        <v>12</v>
      </c>
      <c r="B17" s="7" t="s">
        <v>31</v>
      </c>
    </row>
    <row r="18" spans="1:3">
      <c r="A18" s="7">
        <v>13</v>
      </c>
      <c r="B18" s="7" t="s">
        <v>63</v>
      </c>
    </row>
    <row r="19" spans="1:3">
      <c r="A19" s="7">
        <v>14</v>
      </c>
      <c r="B19" s="7" t="s">
        <v>30</v>
      </c>
    </row>
    <row r="20" spans="1:3">
      <c r="A20" s="7">
        <v>15</v>
      </c>
      <c r="B20" s="7" t="s">
        <v>26</v>
      </c>
    </row>
    <row r="21" spans="1:3">
      <c r="A21" s="7">
        <v>16</v>
      </c>
      <c r="B21" s="7" t="s">
        <v>26</v>
      </c>
      <c r="C21" s="16" t="s">
        <v>34</v>
      </c>
    </row>
    <row r="22" spans="1:3">
      <c r="A22" s="7">
        <v>17</v>
      </c>
      <c r="B22" s="7" t="s">
        <v>28</v>
      </c>
    </row>
    <row r="23" spans="1:3">
      <c r="A23" s="7">
        <v>18</v>
      </c>
      <c r="B23" s="7" t="s">
        <v>31</v>
      </c>
    </row>
    <row r="24" spans="1:3">
      <c r="A24" s="7">
        <v>19</v>
      </c>
      <c r="B24" s="7" t="s">
        <v>30</v>
      </c>
    </row>
    <row r="25" spans="1:3">
      <c r="A25" s="7">
        <v>20</v>
      </c>
      <c r="B25" s="7" t="s">
        <v>31</v>
      </c>
    </row>
    <row r="26" spans="1:3">
      <c r="A26" s="7">
        <v>21</v>
      </c>
      <c r="B26" s="7" t="s">
        <v>31</v>
      </c>
    </row>
    <row r="27" spans="1:3">
      <c r="A27" s="7">
        <v>22</v>
      </c>
      <c r="B27" s="7" t="s">
        <v>63</v>
      </c>
    </row>
    <row r="28" spans="1:3">
      <c r="A28" s="7">
        <v>23</v>
      </c>
      <c r="B28" s="7" t="s">
        <v>29</v>
      </c>
    </row>
    <row r="29" spans="1:3">
      <c r="A29" s="7">
        <v>24</v>
      </c>
      <c r="B29" s="7" t="s">
        <v>26</v>
      </c>
    </row>
    <row r="30" spans="1:3">
      <c r="A30" s="7">
        <v>25</v>
      </c>
      <c r="B30" s="7" t="s">
        <v>29</v>
      </c>
    </row>
    <row r="31" spans="1:3">
      <c r="A31" s="7">
        <v>26</v>
      </c>
      <c r="B31" s="7" t="s">
        <v>31</v>
      </c>
    </row>
    <row r="32" spans="1:3">
      <c r="A32" s="7">
        <v>27</v>
      </c>
      <c r="B32" s="7" t="s">
        <v>63</v>
      </c>
    </row>
    <row r="33" spans="1:8">
      <c r="A33" s="7">
        <v>28</v>
      </c>
      <c r="B33" s="7" t="s">
        <v>31</v>
      </c>
    </row>
    <row r="34" spans="1:8">
      <c r="A34" s="7">
        <v>29</v>
      </c>
      <c r="B34" s="7" t="s">
        <v>26</v>
      </c>
    </row>
    <row r="35" spans="1:8">
      <c r="A35" s="7">
        <v>30</v>
      </c>
      <c r="B35" s="7" t="s">
        <v>26</v>
      </c>
    </row>
    <row r="36" spans="1:8">
      <c r="A36" s="7">
        <v>31</v>
      </c>
      <c r="B36" s="7" t="s">
        <v>30</v>
      </c>
    </row>
    <row r="37" spans="1:8">
      <c r="A37" s="7">
        <v>32</v>
      </c>
      <c r="B37" s="7" t="s">
        <v>30</v>
      </c>
    </row>
    <row r="38" spans="1:8">
      <c r="A38" s="7">
        <v>33</v>
      </c>
      <c r="B38" s="7" t="s">
        <v>26</v>
      </c>
      <c r="G38" s="16" t="s">
        <v>17</v>
      </c>
      <c r="H38" s="7" t="s">
        <v>35</v>
      </c>
    </row>
    <row r="39" spans="1:8">
      <c r="A39" s="7">
        <v>34</v>
      </c>
      <c r="B39" s="7" t="s">
        <v>63</v>
      </c>
      <c r="H39" s="7" t="s">
        <v>36</v>
      </c>
    </row>
    <row r="40" spans="1:8">
      <c r="A40" s="7">
        <v>35</v>
      </c>
      <c r="B40" s="7" t="s">
        <v>31</v>
      </c>
      <c r="H40" s="7" t="s">
        <v>37</v>
      </c>
    </row>
    <row r="41" spans="1:8">
      <c r="A41" s="7">
        <v>36</v>
      </c>
      <c r="B41" s="7" t="s">
        <v>63</v>
      </c>
    </row>
    <row r="42" spans="1:8">
      <c r="A42" s="7">
        <v>37</v>
      </c>
      <c r="B42" s="7" t="s">
        <v>28</v>
      </c>
    </row>
    <row r="43" spans="1:8">
      <c r="A43" s="7">
        <v>38</v>
      </c>
      <c r="B43" s="7" t="s">
        <v>26</v>
      </c>
    </row>
    <row r="44" spans="1:8">
      <c r="A44" s="7">
        <v>39</v>
      </c>
      <c r="B44" s="7" t="s">
        <v>31</v>
      </c>
    </row>
    <row r="45" spans="1:8">
      <c r="A45" s="7">
        <v>40</v>
      </c>
      <c r="B45" s="7" t="s">
        <v>63</v>
      </c>
    </row>
    <row r="46" spans="1:8">
      <c r="A46" s="7">
        <v>41</v>
      </c>
      <c r="B46" s="7" t="s">
        <v>29</v>
      </c>
    </row>
    <row r="47" spans="1:8">
      <c r="A47" s="7">
        <v>42</v>
      </c>
      <c r="B47" s="7" t="s">
        <v>30</v>
      </c>
    </row>
    <row r="48" spans="1:8">
      <c r="A48" s="7">
        <v>43</v>
      </c>
      <c r="B48" s="7" t="s">
        <v>63</v>
      </c>
    </row>
    <row r="49" spans="1:2">
      <c r="A49" s="7">
        <v>44</v>
      </c>
      <c r="B49" s="7" t="s">
        <v>28</v>
      </c>
    </row>
    <row r="50" spans="1:2">
      <c r="A50" s="7">
        <v>45</v>
      </c>
      <c r="B50" s="7" t="s">
        <v>26</v>
      </c>
    </row>
    <row r="51" spans="1:2">
      <c r="A51" s="7">
        <v>46</v>
      </c>
      <c r="B51" s="7" t="s">
        <v>31</v>
      </c>
    </row>
    <row r="52" spans="1:2">
      <c r="A52" s="7">
        <v>47</v>
      </c>
      <c r="B52" s="7" t="s">
        <v>63</v>
      </c>
    </row>
    <row r="53" spans="1:2">
      <c r="A53" s="7">
        <v>48</v>
      </c>
      <c r="B53" s="7" t="s">
        <v>28</v>
      </c>
    </row>
    <row r="54" spans="1:2">
      <c r="A54" s="7">
        <v>49</v>
      </c>
      <c r="B54" s="7" t="s">
        <v>30</v>
      </c>
    </row>
    <row r="55" spans="1:2">
      <c r="A55" s="7">
        <v>50</v>
      </c>
      <c r="B55" s="7" t="s">
        <v>30</v>
      </c>
    </row>
  </sheetData>
  <sortState xmlns:xlrd2="http://schemas.microsoft.com/office/spreadsheetml/2017/richdata2" ref="D15:E20">
    <sortCondition descending="1" ref="E15:E20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97EAF-8088-CC45-BAAC-95459D0AEAED}">
  <dimension ref="A1:T35"/>
  <sheetViews>
    <sheetView showGridLines="0" tabSelected="1" workbookViewId="0">
      <pane ySplit="1" topLeftCell="A2" activePane="bottomLeft" state="frozen"/>
      <selection pane="bottomLeft" activeCell="Z16" sqref="Z16"/>
    </sheetView>
  </sheetViews>
  <sheetFormatPr baseColWidth="10" defaultRowHeight="16"/>
  <cols>
    <col min="1" max="1" width="6.42578125" style="7" customWidth="1"/>
    <col min="2" max="5" width="6.42578125" style="7" bestFit="1" customWidth="1"/>
    <col min="6" max="6" width="15.7109375" style="7" customWidth="1"/>
    <col min="7" max="16384" width="10.7109375" style="7"/>
  </cols>
  <sheetData>
    <row r="1" spans="1:10">
      <c r="A1" s="7" t="s">
        <v>105</v>
      </c>
    </row>
    <row r="2" spans="1:10">
      <c r="A2" s="7" t="s">
        <v>38</v>
      </c>
    </row>
    <row r="3" spans="1:10">
      <c r="A3" s="7" t="s">
        <v>59</v>
      </c>
    </row>
    <row r="4" spans="1:10">
      <c r="A4" s="7" t="s">
        <v>64</v>
      </c>
    </row>
    <row r="5" spans="1:10">
      <c r="A5" s="7" t="s">
        <v>2</v>
      </c>
    </row>
    <row r="6" spans="1:10">
      <c r="A6" s="7" t="s">
        <v>66</v>
      </c>
    </row>
    <row r="7" spans="1:10">
      <c r="A7" s="7" t="s">
        <v>60</v>
      </c>
    </row>
    <row r="8" spans="1:10">
      <c r="A8" s="7" t="s">
        <v>5</v>
      </c>
    </row>
    <row r="10" spans="1:10">
      <c r="C10" s="9" t="s">
        <v>106</v>
      </c>
    </row>
    <row r="11" spans="1:10">
      <c r="A11" s="31">
        <v>1180</v>
      </c>
      <c r="B11" s="32">
        <v>1176</v>
      </c>
      <c r="C11" s="32">
        <v>1210</v>
      </c>
      <c r="D11" s="32">
        <v>1316</v>
      </c>
      <c r="E11" s="32">
        <v>1254</v>
      </c>
      <c r="J11" s="7" t="s">
        <v>5</v>
      </c>
    </row>
    <row r="12" spans="1:10">
      <c r="A12" s="31">
        <v>1284</v>
      </c>
      <c r="B12" s="32">
        <v>1230</v>
      </c>
      <c r="C12" s="32">
        <v>1140.5999999999999</v>
      </c>
      <c r="D12" s="32">
        <v>1318</v>
      </c>
      <c r="E12" s="32">
        <v>1254</v>
      </c>
      <c r="F12" s="14" t="s">
        <v>1</v>
      </c>
      <c r="G12" s="14"/>
      <c r="H12" s="14"/>
      <c r="J12" s="7" t="s">
        <v>47</v>
      </c>
    </row>
    <row r="13" spans="1:10">
      <c r="A13" s="31">
        <v>1188</v>
      </c>
      <c r="B13" s="32">
        <v>1272</v>
      </c>
      <c r="C13" s="32">
        <v>1400</v>
      </c>
      <c r="D13" s="32">
        <v>1336</v>
      </c>
      <c r="E13" s="32">
        <v>1298</v>
      </c>
      <c r="F13" s="14"/>
      <c r="G13" s="14"/>
      <c r="H13" s="14"/>
      <c r="J13" s="7" t="s">
        <v>48</v>
      </c>
    </row>
    <row r="14" spans="1:10">
      <c r="A14" s="31">
        <v>1304</v>
      </c>
      <c r="B14" s="32">
        <v>1222</v>
      </c>
      <c r="C14" s="32">
        <v>1148</v>
      </c>
      <c r="D14" s="32">
        <v>1220</v>
      </c>
      <c r="E14" s="32">
        <v>1141</v>
      </c>
      <c r="F14" s="16" t="s">
        <v>6</v>
      </c>
      <c r="G14" s="14"/>
      <c r="H14" s="25" t="s">
        <v>125</v>
      </c>
      <c r="J14" s="7" t="s">
        <v>46</v>
      </c>
    </row>
    <row r="15" spans="1:10">
      <c r="A15" s="31">
        <v>1206</v>
      </c>
      <c r="B15" s="32">
        <v>1190</v>
      </c>
      <c r="C15" s="32">
        <v>1236</v>
      </c>
      <c r="D15" s="32">
        <v>1260</v>
      </c>
      <c r="E15" s="32">
        <v>1332</v>
      </c>
      <c r="F15" s="16" t="s">
        <v>39</v>
      </c>
      <c r="G15" s="16"/>
      <c r="H15" s="25" t="s">
        <v>126</v>
      </c>
      <c r="J15" s="7" t="s">
        <v>49</v>
      </c>
    </row>
    <row r="16" spans="1:10">
      <c r="A16" s="31">
        <v>1306</v>
      </c>
      <c r="B16" s="32">
        <v>1276</v>
      </c>
      <c r="C16" s="32">
        <v>1284</v>
      </c>
      <c r="D16" s="32">
        <v>1339.4</v>
      </c>
      <c r="E16" s="32">
        <v>1190</v>
      </c>
      <c r="F16" s="14"/>
      <c r="G16" s="14"/>
      <c r="H16" s="14"/>
    </row>
    <row r="17" spans="1:20">
      <c r="A17" s="31">
        <v>1280</v>
      </c>
      <c r="B17" s="32">
        <v>1310</v>
      </c>
      <c r="C17" s="32">
        <v>1166</v>
      </c>
      <c r="D17" s="32">
        <v>1304</v>
      </c>
      <c r="E17" s="32">
        <v>1248</v>
      </c>
      <c r="F17" s="14" t="s">
        <v>2</v>
      </c>
      <c r="G17" s="14"/>
      <c r="H17" s="14"/>
    </row>
    <row r="18" spans="1:20">
      <c r="A18" s="31">
        <v>1260</v>
      </c>
      <c r="B18" s="32">
        <v>1224</v>
      </c>
      <c r="C18" s="32">
        <v>1210</v>
      </c>
      <c r="D18" s="32">
        <v>1290</v>
      </c>
      <c r="E18" s="32">
        <v>1306</v>
      </c>
      <c r="F18" s="16" t="s">
        <v>40</v>
      </c>
      <c r="G18" s="20"/>
      <c r="H18" s="25" t="s">
        <v>127</v>
      </c>
    </row>
    <row r="19" spans="1:20">
      <c r="A19" s="31">
        <v>1190</v>
      </c>
      <c r="B19" s="32">
        <v>1144</v>
      </c>
      <c r="C19" s="32">
        <v>1226</v>
      </c>
      <c r="D19" s="32">
        <v>1160</v>
      </c>
      <c r="E19" s="32">
        <v>1200</v>
      </c>
      <c r="F19" s="16" t="s">
        <v>41</v>
      </c>
      <c r="G19" s="20"/>
      <c r="H19" s="25" t="s">
        <v>128</v>
      </c>
    </row>
    <row r="20" spans="1:20">
      <c r="A20" s="31">
        <v>1160</v>
      </c>
      <c r="B20" s="32">
        <v>1330</v>
      </c>
      <c r="C20" s="32">
        <v>1270</v>
      </c>
      <c r="D20" s="32">
        <v>1148</v>
      </c>
      <c r="E20" s="32">
        <v>1268</v>
      </c>
      <c r="F20" s="14"/>
      <c r="G20" s="14"/>
      <c r="H20" s="14"/>
    </row>
    <row r="21" spans="1:20">
      <c r="A21" s="14" t="s">
        <v>107</v>
      </c>
      <c r="B21" s="14"/>
      <c r="C21" s="14"/>
      <c r="D21" s="14"/>
      <c r="E21" s="14"/>
      <c r="F21" s="16" t="s">
        <v>42</v>
      </c>
      <c r="G21" s="23"/>
      <c r="H21" s="25" t="s">
        <v>129</v>
      </c>
    </row>
    <row r="22" spans="1:20">
      <c r="F22" s="43" t="s">
        <v>43</v>
      </c>
      <c r="G22" s="44"/>
      <c r="H22" s="14" t="s">
        <v>130</v>
      </c>
    </row>
    <row r="24" spans="1:20">
      <c r="F24" s="7" t="s">
        <v>3</v>
      </c>
    </row>
    <row r="26" spans="1:20">
      <c r="F26" s="9" t="s">
        <v>10</v>
      </c>
      <c r="G26" s="9" t="s">
        <v>15</v>
      </c>
      <c r="H26" s="9" t="s">
        <v>12</v>
      </c>
      <c r="I26" s="9" t="s">
        <v>13</v>
      </c>
      <c r="J26" s="9" t="s">
        <v>14</v>
      </c>
      <c r="K26" s="9"/>
      <c r="L26" s="9"/>
      <c r="N26" s="9" t="s">
        <v>19</v>
      </c>
      <c r="O26" s="9" t="s">
        <v>13</v>
      </c>
      <c r="P26" s="9" t="s">
        <v>14</v>
      </c>
      <c r="R26" s="12" t="s">
        <v>44</v>
      </c>
      <c r="S26" s="9" t="s">
        <v>15</v>
      </c>
      <c r="T26" s="9" t="s">
        <v>45</v>
      </c>
    </row>
    <row r="27" spans="1:20">
      <c r="F27" s="11"/>
      <c r="G27" s="10"/>
      <c r="H27" s="26"/>
      <c r="I27" s="10"/>
      <c r="J27" s="26"/>
      <c r="N27" s="8"/>
      <c r="O27" s="10"/>
      <c r="P27" s="26"/>
      <c r="R27" s="12"/>
      <c r="T27" s="30"/>
    </row>
    <row r="28" spans="1:20">
      <c r="F28" s="10"/>
      <c r="G28" s="10"/>
      <c r="H28" s="26"/>
      <c r="I28" s="10"/>
      <c r="J28" s="26"/>
      <c r="N28" s="8"/>
      <c r="O28" s="10"/>
      <c r="P28" s="26"/>
      <c r="R28" s="12"/>
      <c r="T28" s="30"/>
    </row>
    <row r="29" spans="1:20">
      <c r="F29" s="10"/>
      <c r="G29" s="10"/>
      <c r="H29" s="26"/>
      <c r="I29" s="10"/>
      <c r="J29" s="26"/>
      <c r="N29" s="8"/>
      <c r="O29" s="10"/>
      <c r="P29" s="26"/>
      <c r="R29" s="12"/>
      <c r="T29" s="30"/>
    </row>
    <row r="30" spans="1:20">
      <c r="F30" s="10"/>
      <c r="G30" s="10"/>
      <c r="H30" s="26"/>
      <c r="I30" s="10"/>
      <c r="J30" s="26"/>
      <c r="N30" s="8"/>
      <c r="O30" s="10"/>
      <c r="P30" s="26"/>
      <c r="R30" s="12"/>
      <c r="T30" s="30"/>
    </row>
    <row r="31" spans="1:20">
      <c r="F31" s="10"/>
      <c r="G31" s="10"/>
      <c r="H31" s="26"/>
      <c r="I31" s="10"/>
      <c r="J31" s="26"/>
      <c r="N31" s="8"/>
      <c r="O31" s="10"/>
      <c r="P31" s="26"/>
      <c r="R31" s="12"/>
      <c r="T31" s="30"/>
    </row>
    <row r="32" spans="1:20">
      <c r="F32" s="10"/>
      <c r="G32" s="10"/>
      <c r="H32" s="26"/>
      <c r="I32" s="10"/>
      <c r="J32" s="26"/>
      <c r="N32" s="8"/>
      <c r="O32" s="10"/>
      <c r="P32" s="26"/>
      <c r="R32" s="12"/>
      <c r="T32" s="30"/>
    </row>
    <row r="33" spans="6:19">
      <c r="F33" s="7" t="s">
        <v>16</v>
      </c>
      <c r="G33" s="7">
        <f>SUM(G27:G32)</f>
        <v>0</v>
      </c>
      <c r="H33" s="27">
        <f>SUM(H27:H32)</f>
        <v>0</v>
      </c>
      <c r="S33" s="7">
        <f>SUM(S27:S32)</f>
        <v>0</v>
      </c>
    </row>
    <row r="35" spans="6:19">
      <c r="F35" s="7" t="s">
        <v>4</v>
      </c>
    </row>
  </sheetData>
  <sortState xmlns:xlrd2="http://schemas.microsoft.com/office/spreadsheetml/2017/richdata2" ref="R27:T32">
    <sortCondition descending="1" ref="S27:S32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A0758-251B-BC42-8DBC-7157EFAD6182}">
  <dimension ref="A1:U33"/>
  <sheetViews>
    <sheetView showGridLines="0" workbookViewId="0">
      <selection activeCell="H13" sqref="H13"/>
    </sheetView>
  </sheetViews>
  <sheetFormatPr baseColWidth="10" defaultRowHeight="16"/>
  <cols>
    <col min="1" max="1" width="4.28515625" style="7" customWidth="1"/>
    <col min="2" max="5" width="8.5703125" style="7" customWidth="1"/>
    <col min="6" max="6" width="10.7109375" style="7"/>
    <col min="7" max="7" width="8.5703125" style="7" bestFit="1" customWidth="1"/>
    <col min="8" max="8" width="3.5703125" style="7" bestFit="1" customWidth="1"/>
    <col min="9" max="9" width="7" style="7" bestFit="1" customWidth="1"/>
    <col min="10" max="16384" width="10.7109375" style="7"/>
  </cols>
  <sheetData>
    <row r="1" spans="1:21">
      <c r="A1" s="7" t="s">
        <v>57</v>
      </c>
    </row>
    <row r="2" spans="1:21">
      <c r="A2" s="7" t="s">
        <v>65</v>
      </c>
    </row>
    <row r="3" spans="1:21">
      <c r="A3" s="7" t="s">
        <v>24</v>
      </c>
    </row>
    <row r="4" spans="1:21">
      <c r="A4" s="7" t="s">
        <v>32</v>
      </c>
    </row>
    <row r="5" spans="1:21">
      <c r="A5" s="9"/>
      <c r="B5" s="9"/>
      <c r="G5" s="9" t="s">
        <v>109</v>
      </c>
      <c r="H5" s="9" t="s">
        <v>15</v>
      </c>
      <c r="I5" s="9" t="s">
        <v>12</v>
      </c>
      <c r="J5" s="7" t="s">
        <v>133</v>
      </c>
    </row>
    <row r="6" spans="1:21">
      <c r="B6" s="17" t="s">
        <v>52</v>
      </c>
      <c r="C6" s="17" t="s">
        <v>52</v>
      </c>
      <c r="D6" s="17" t="s">
        <v>53</v>
      </c>
      <c r="E6" s="17" t="s">
        <v>52</v>
      </c>
      <c r="G6" s="14" t="s">
        <v>50</v>
      </c>
      <c r="H6" s="14"/>
      <c r="I6" s="35" t="e">
        <f>H6/$H$13</f>
        <v>#DIV/0!</v>
      </c>
      <c r="J6" s="42" t="s">
        <v>131</v>
      </c>
    </row>
    <row r="7" spans="1:21">
      <c r="B7" s="17" t="s">
        <v>52</v>
      </c>
      <c r="C7" s="17" t="s">
        <v>52</v>
      </c>
      <c r="D7" s="17" t="s">
        <v>52</v>
      </c>
      <c r="E7" s="17" t="s">
        <v>51</v>
      </c>
      <c r="G7" s="14" t="s">
        <v>51</v>
      </c>
      <c r="H7" s="14"/>
      <c r="I7" s="35" t="e">
        <f t="shared" ref="I7:I12" si="0">H7/$H$13</f>
        <v>#DIV/0!</v>
      </c>
      <c r="J7" s="42" t="s">
        <v>132</v>
      </c>
    </row>
    <row r="8" spans="1:21">
      <c r="B8" s="17" t="s">
        <v>52</v>
      </c>
      <c r="C8" s="17" t="s">
        <v>52</v>
      </c>
      <c r="D8" s="17" t="s">
        <v>52</v>
      </c>
      <c r="E8" s="17" t="s">
        <v>52</v>
      </c>
      <c r="G8" s="14" t="s">
        <v>52</v>
      </c>
      <c r="H8" s="14"/>
      <c r="I8" s="35" t="e">
        <f t="shared" si="0"/>
        <v>#DIV/0!</v>
      </c>
      <c r="J8" s="42" t="s">
        <v>134</v>
      </c>
    </row>
    <row r="9" spans="1:21">
      <c r="B9" s="17" t="s">
        <v>52</v>
      </c>
      <c r="C9" s="17" t="s">
        <v>51</v>
      </c>
      <c r="D9" s="17" t="s">
        <v>52</v>
      </c>
      <c r="E9" s="17" t="s">
        <v>54</v>
      </c>
      <c r="G9" s="14" t="s">
        <v>53</v>
      </c>
      <c r="H9" s="14"/>
      <c r="I9" s="35" t="e">
        <f t="shared" si="0"/>
        <v>#DIV/0!</v>
      </c>
      <c r="J9" s="42" t="s">
        <v>135</v>
      </c>
    </row>
    <row r="10" spans="1:21">
      <c r="B10" s="17" t="s">
        <v>50</v>
      </c>
      <c r="C10" s="17" t="s">
        <v>52</v>
      </c>
      <c r="D10" s="17" t="s">
        <v>51</v>
      </c>
      <c r="E10" s="17" t="s">
        <v>50</v>
      </c>
      <c r="G10" s="14" t="s">
        <v>54</v>
      </c>
      <c r="H10" s="14"/>
      <c r="I10" s="35" t="e">
        <f t="shared" si="0"/>
        <v>#DIV/0!</v>
      </c>
      <c r="J10" s="42" t="s">
        <v>136</v>
      </c>
      <c r="U10" s="7" t="s">
        <v>58</v>
      </c>
    </row>
    <row r="11" spans="1:21">
      <c r="B11" s="17" t="s">
        <v>52</v>
      </c>
      <c r="C11" s="17" t="s">
        <v>51</v>
      </c>
      <c r="D11" s="17" t="s">
        <v>52</v>
      </c>
      <c r="E11" s="17" t="s">
        <v>52</v>
      </c>
      <c r="G11" s="14" t="s">
        <v>55</v>
      </c>
      <c r="H11" s="14"/>
      <c r="I11" s="35" t="e">
        <f t="shared" si="0"/>
        <v>#DIV/0!</v>
      </c>
      <c r="J11" s="42" t="s">
        <v>137</v>
      </c>
    </row>
    <row r="12" spans="1:21">
      <c r="B12" s="17" t="s">
        <v>52</v>
      </c>
      <c r="C12" s="17" t="s">
        <v>52</v>
      </c>
      <c r="D12" s="17" t="s">
        <v>52</v>
      </c>
      <c r="E12" s="17" t="s">
        <v>52</v>
      </c>
      <c r="G12" s="14" t="s">
        <v>56</v>
      </c>
      <c r="H12" s="14"/>
      <c r="I12" s="35" t="e">
        <f t="shared" si="0"/>
        <v>#DIV/0!</v>
      </c>
      <c r="J12" s="42" t="s">
        <v>138</v>
      </c>
    </row>
    <row r="13" spans="1:21">
      <c r="B13" s="17" t="s">
        <v>52</v>
      </c>
      <c r="C13" s="17" t="s">
        <v>52</v>
      </c>
      <c r="D13" s="17" t="s">
        <v>56</v>
      </c>
      <c r="E13" s="17" t="s">
        <v>52</v>
      </c>
      <c r="G13" s="36" t="s">
        <v>16</v>
      </c>
      <c r="H13" s="36">
        <f>SUM(H6:H12)</f>
        <v>0</v>
      </c>
      <c r="I13" s="37" t="e">
        <f>SUM(I6:I12)</f>
        <v>#DIV/0!</v>
      </c>
    </row>
    <row r="14" spans="1:21">
      <c r="B14" s="17" t="s">
        <v>52</v>
      </c>
      <c r="C14" s="17" t="s">
        <v>52</v>
      </c>
      <c r="D14" s="17" t="s">
        <v>52</v>
      </c>
      <c r="E14" s="17" t="s">
        <v>52</v>
      </c>
    </row>
    <row r="15" spans="1:21">
      <c r="B15" s="17" t="s">
        <v>52</v>
      </c>
      <c r="C15" s="17" t="s">
        <v>52</v>
      </c>
      <c r="D15" s="17" t="s">
        <v>52</v>
      </c>
      <c r="E15" s="17" t="s">
        <v>52</v>
      </c>
    </row>
    <row r="16" spans="1:21">
      <c r="B16" s="17" t="s">
        <v>52</v>
      </c>
      <c r="C16" s="17" t="s">
        <v>52</v>
      </c>
      <c r="D16" s="17" t="s">
        <v>52</v>
      </c>
      <c r="E16" s="17" t="s">
        <v>52</v>
      </c>
    </row>
    <row r="17" spans="2:5">
      <c r="B17" s="17" t="s">
        <v>52</v>
      </c>
      <c r="C17" s="17" t="s">
        <v>52</v>
      </c>
      <c r="D17" s="17" t="s">
        <v>52</v>
      </c>
      <c r="E17" s="17" t="s">
        <v>52</v>
      </c>
    </row>
    <row r="18" spans="2:5">
      <c r="B18" s="17" t="s">
        <v>52</v>
      </c>
      <c r="C18" s="17" t="s">
        <v>55</v>
      </c>
      <c r="D18" s="17" t="s">
        <v>51</v>
      </c>
      <c r="E18" s="17" t="s">
        <v>52</v>
      </c>
    </row>
    <row r="19" spans="2:5">
      <c r="B19" s="17" t="s">
        <v>52</v>
      </c>
      <c r="C19" s="17" t="s">
        <v>52</v>
      </c>
      <c r="D19" s="17" t="s">
        <v>52</v>
      </c>
      <c r="E19" s="17" t="s">
        <v>52</v>
      </c>
    </row>
    <row r="20" spans="2:5">
      <c r="B20" s="17" t="s">
        <v>51</v>
      </c>
      <c r="C20" s="17" t="s">
        <v>52</v>
      </c>
      <c r="D20" s="17" t="s">
        <v>53</v>
      </c>
      <c r="E20" s="17" t="s">
        <v>52</v>
      </c>
    </row>
    <row r="21" spans="2:5">
      <c r="B21" s="17" t="s">
        <v>52</v>
      </c>
      <c r="C21" s="17" t="s">
        <v>52</v>
      </c>
      <c r="D21" s="17" t="s">
        <v>52</v>
      </c>
      <c r="E21" s="17" t="s">
        <v>55</v>
      </c>
    </row>
    <row r="22" spans="2:5">
      <c r="B22" s="17" t="s">
        <v>50</v>
      </c>
      <c r="C22" s="17" t="s">
        <v>52</v>
      </c>
      <c r="D22" s="17" t="s">
        <v>51</v>
      </c>
      <c r="E22" s="17" t="s">
        <v>52</v>
      </c>
    </row>
    <row r="23" spans="2:5">
      <c r="B23" s="17" t="s">
        <v>52</v>
      </c>
      <c r="C23" s="17" t="s">
        <v>52</v>
      </c>
      <c r="D23" s="17" t="s">
        <v>52</v>
      </c>
      <c r="E23" s="17" t="s">
        <v>52</v>
      </c>
    </row>
    <row r="24" spans="2:5">
      <c r="B24" s="17" t="s">
        <v>52</v>
      </c>
      <c r="C24" s="17" t="s">
        <v>52</v>
      </c>
      <c r="D24" s="17" t="s">
        <v>52</v>
      </c>
      <c r="E24" s="17" t="s">
        <v>52</v>
      </c>
    </row>
    <row r="25" spans="2:5">
      <c r="B25" s="17" t="s">
        <v>52</v>
      </c>
      <c r="C25" s="17" t="s">
        <v>52</v>
      </c>
      <c r="D25" s="17" t="s">
        <v>50</v>
      </c>
      <c r="E25" s="17" t="s">
        <v>52</v>
      </c>
    </row>
    <row r="26" spans="2:5">
      <c r="B26" s="17" t="s">
        <v>52</v>
      </c>
      <c r="C26" s="17" t="s">
        <v>52</v>
      </c>
      <c r="D26" s="17" t="s">
        <v>52</v>
      </c>
      <c r="E26" s="17" t="s">
        <v>52</v>
      </c>
    </row>
    <row r="27" spans="2:5">
      <c r="B27" s="17" t="s">
        <v>52</v>
      </c>
      <c r="C27" s="17" t="s">
        <v>52</v>
      </c>
      <c r="D27" s="17" t="s">
        <v>52</v>
      </c>
      <c r="E27" s="17" t="s">
        <v>53</v>
      </c>
    </row>
    <row r="28" spans="2:5">
      <c r="B28" s="17" t="s">
        <v>52</v>
      </c>
      <c r="C28" s="17" t="s">
        <v>50</v>
      </c>
      <c r="D28" s="17" t="s">
        <v>52</v>
      </c>
      <c r="E28" s="17" t="s">
        <v>55</v>
      </c>
    </row>
    <row r="29" spans="2:5">
      <c r="B29" s="17" t="s">
        <v>52</v>
      </c>
      <c r="C29" s="17" t="s">
        <v>51</v>
      </c>
      <c r="D29" s="17" t="s">
        <v>52</v>
      </c>
      <c r="E29" s="17" t="s">
        <v>52</v>
      </c>
    </row>
    <row r="30" spans="2:5">
      <c r="B30" s="17" t="s">
        <v>52</v>
      </c>
      <c r="C30" s="17" t="s">
        <v>52</v>
      </c>
      <c r="D30" s="17" t="s">
        <v>54</v>
      </c>
      <c r="E30" s="17" t="s">
        <v>52</v>
      </c>
    </row>
    <row r="31" spans="2:5">
      <c r="B31" s="17" t="s">
        <v>52</v>
      </c>
      <c r="C31" s="17" t="s">
        <v>52</v>
      </c>
      <c r="D31" s="17" t="s">
        <v>52</v>
      </c>
      <c r="E31" s="17" t="s">
        <v>52</v>
      </c>
    </row>
    <row r="32" spans="2:5">
      <c r="B32" s="14"/>
      <c r="C32" s="14"/>
      <c r="D32" s="16" t="s">
        <v>108</v>
      </c>
      <c r="E32" s="34">
        <f>COUNTA(B6:E31)</f>
        <v>104</v>
      </c>
    </row>
    <row r="33" spans="2:3">
      <c r="B33" s="14"/>
      <c r="C33" s="14"/>
    </row>
  </sheetData>
  <sortState xmlns:xlrd2="http://schemas.microsoft.com/office/spreadsheetml/2017/richdata2" ref="D2:E101">
    <sortCondition ref="E2:E101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2BD28-3E2C-5A41-B55E-C4F7095D12F7}">
  <dimension ref="A1:B32"/>
  <sheetViews>
    <sheetView showGridLines="0" workbookViewId="0">
      <selection activeCell="D4" sqref="D4"/>
    </sheetView>
  </sheetViews>
  <sheetFormatPr baseColWidth="10" defaultRowHeight="16"/>
  <cols>
    <col min="1" max="1" width="13.28515625" customWidth="1"/>
  </cols>
  <sheetData>
    <row r="1" spans="1:2">
      <c r="A1" t="s">
        <v>67</v>
      </c>
    </row>
    <row r="2" spans="1:2">
      <c r="A2" t="s">
        <v>68</v>
      </c>
    </row>
    <row r="3" spans="1:2" ht="34">
      <c r="A3" s="39" t="s">
        <v>69</v>
      </c>
      <c r="B3" s="40" t="s">
        <v>70</v>
      </c>
    </row>
    <row r="4" spans="1:2">
      <c r="A4" s="33" t="s">
        <v>97</v>
      </c>
      <c r="B4" s="38">
        <v>28</v>
      </c>
    </row>
    <row r="5" spans="1:2">
      <c r="A5" s="33" t="s">
        <v>96</v>
      </c>
      <c r="B5" s="38">
        <v>30</v>
      </c>
    </row>
    <row r="6" spans="1:2">
      <c r="A6" s="33" t="s">
        <v>95</v>
      </c>
      <c r="B6" s="38">
        <v>31</v>
      </c>
    </row>
    <row r="7" spans="1:2">
      <c r="A7" s="33" t="s">
        <v>94</v>
      </c>
      <c r="B7" s="38">
        <v>32</v>
      </c>
    </row>
    <row r="8" spans="1:2">
      <c r="A8" s="33" t="s">
        <v>93</v>
      </c>
      <c r="B8" s="38">
        <v>38</v>
      </c>
    </row>
    <row r="9" spans="1:2">
      <c r="A9" s="33" t="s">
        <v>91</v>
      </c>
      <c r="B9" s="38">
        <v>39</v>
      </c>
    </row>
    <row r="10" spans="1:2">
      <c r="A10" s="33" t="s">
        <v>92</v>
      </c>
      <c r="B10" s="38">
        <v>39</v>
      </c>
    </row>
    <row r="11" spans="1:2">
      <c r="A11" s="33" t="s">
        <v>90</v>
      </c>
      <c r="B11" s="38">
        <v>43</v>
      </c>
    </row>
    <row r="12" spans="1:2">
      <c r="A12" s="33" t="s">
        <v>89</v>
      </c>
      <c r="B12" s="38">
        <v>44</v>
      </c>
    </row>
    <row r="13" spans="1:2">
      <c r="A13" s="33" t="s">
        <v>88</v>
      </c>
      <c r="B13" s="38">
        <v>45</v>
      </c>
    </row>
    <row r="14" spans="1:2">
      <c r="A14" s="33" t="s">
        <v>87</v>
      </c>
      <c r="B14" s="38">
        <v>46</v>
      </c>
    </row>
    <row r="15" spans="1:2">
      <c r="A15" s="33" t="s">
        <v>86</v>
      </c>
      <c r="B15" s="38">
        <v>48</v>
      </c>
    </row>
    <row r="16" spans="1:2">
      <c r="A16" s="33" t="s">
        <v>85</v>
      </c>
      <c r="B16" s="38">
        <v>51</v>
      </c>
    </row>
    <row r="17" spans="1:2">
      <c r="A17" s="33" t="s">
        <v>84</v>
      </c>
      <c r="B17" s="38">
        <v>52</v>
      </c>
    </row>
    <row r="18" spans="1:2">
      <c r="A18" s="33" t="s">
        <v>83</v>
      </c>
      <c r="B18" s="38">
        <v>55</v>
      </c>
    </row>
    <row r="19" spans="1:2">
      <c r="A19" s="33" t="s">
        <v>82</v>
      </c>
      <c r="B19" s="38">
        <v>57</v>
      </c>
    </row>
    <row r="20" spans="1:2">
      <c r="A20" s="33" t="s">
        <v>81</v>
      </c>
      <c r="B20" s="38">
        <v>59</v>
      </c>
    </row>
    <row r="21" spans="1:2">
      <c r="A21" s="33" t="s">
        <v>80</v>
      </c>
      <c r="B21" s="38">
        <v>60</v>
      </c>
    </row>
    <row r="22" spans="1:2">
      <c r="A22" s="33" t="s">
        <v>79</v>
      </c>
      <c r="B22" s="38">
        <v>61</v>
      </c>
    </row>
    <row r="23" spans="1:2">
      <c r="A23" s="33" t="s">
        <v>78</v>
      </c>
      <c r="B23" s="38">
        <v>62</v>
      </c>
    </row>
    <row r="24" spans="1:2">
      <c r="A24" s="33" t="s">
        <v>76</v>
      </c>
      <c r="B24" s="38">
        <v>64</v>
      </c>
    </row>
    <row r="25" spans="1:2">
      <c r="A25" s="33" t="s">
        <v>77</v>
      </c>
      <c r="B25" s="38">
        <v>64</v>
      </c>
    </row>
    <row r="26" spans="1:2">
      <c r="A26" s="33" t="s">
        <v>75</v>
      </c>
      <c r="B26" s="38">
        <v>76</v>
      </c>
    </row>
    <row r="27" spans="1:2">
      <c r="A27" s="33" t="s">
        <v>74</v>
      </c>
      <c r="B27" s="38">
        <v>77</v>
      </c>
    </row>
    <row r="28" spans="1:2">
      <c r="A28" s="33" t="s">
        <v>73</v>
      </c>
      <c r="B28" s="38">
        <v>78</v>
      </c>
    </row>
    <row r="29" spans="1:2">
      <c r="A29" s="33" t="s">
        <v>72</v>
      </c>
      <c r="B29" s="38">
        <v>88</v>
      </c>
    </row>
    <row r="30" spans="1:2">
      <c r="A30" s="33" t="s">
        <v>71</v>
      </c>
      <c r="B30" s="38">
        <v>96</v>
      </c>
    </row>
    <row r="31" spans="1:2">
      <c r="B31" s="1"/>
    </row>
    <row r="32" spans="1:2">
      <c r="B32" s="1"/>
    </row>
  </sheetData>
  <sortState xmlns:xlrd2="http://schemas.microsoft.com/office/spreadsheetml/2017/richdata2" ref="A4:B30">
    <sortCondition ref="B4:B30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1A4AC-03DA-D34B-82DB-6DFF42007DF1}">
  <dimension ref="A1:B9"/>
  <sheetViews>
    <sheetView showGridLines="0" showRowColHeaders="0" workbookViewId="0">
      <selection activeCell="A8" sqref="A8"/>
    </sheetView>
  </sheetViews>
  <sheetFormatPr baseColWidth="10" defaultColWidth="0" defaultRowHeight="16" customHeight="1" zeroHeight="1"/>
  <cols>
    <col min="1" max="1" width="68.5703125" style="3" bestFit="1" customWidth="1"/>
    <col min="2" max="2" width="0.85546875" style="3" customWidth="1"/>
    <col min="3" max="16384" width="9.28515625" style="3" hidden="1"/>
  </cols>
  <sheetData>
    <row r="1" spans="1:1" ht="19">
      <c r="A1" s="2" t="s">
        <v>98</v>
      </c>
    </row>
    <row r="2" spans="1:1" ht="19">
      <c r="A2" s="4" t="s">
        <v>99</v>
      </c>
    </row>
    <row r="3" spans="1:1" ht="19">
      <c r="A3" s="4" t="s">
        <v>100</v>
      </c>
    </row>
    <row r="4" spans="1:1">
      <c r="A4" s="5"/>
    </row>
    <row r="5" spans="1:1">
      <c r="A5" s="5"/>
    </row>
    <row r="6" spans="1:1">
      <c r="A6" s="5"/>
    </row>
    <row r="7" spans="1:1">
      <c r="A7" s="5"/>
    </row>
    <row r="8" spans="1:1" ht="17" thickBot="1">
      <c r="A8" s="6"/>
    </row>
    <row r="9" spans="1:1"/>
  </sheetData>
  <sheetProtection algorithmName="SHA-512" hashValue="D0mgvfeRViF+gC+o05Eoxr/GuT8QdIzBQScYZQqmserk5Rm6qyf8sfyHC2A8+n3AmMTgKQYhNSVjg740PlW9xw==" saltValue="1E7J8XY9MZ03/rybfR+oUg==" spinCount="100000" sheet="1" objects="1" scenarios="1"/>
  <printOptions horizontalCentered="1"/>
  <pageMargins left="0.7" right="0.7" top="0.75" bottom="0.75" header="0.3" footer="0.3"/>
  <pageSetup orientation="portrait" horizontalDpi="0" verticalDpi="0"/>
  <headerFooter>
    <oddFooter>&amp;R&amp;K000000&amp;F, &amp;A, &amp;P of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Q1</vt:lpstr>
      <vt:lpstr>Q2</vt:lpstr>
      <vt:lpstr>Q3</vt:lpstr>
      <vt:lpstr>Q4</vt:lpstr>
      <vt:lpstr>Q5</vt:lpstr>
      <vt:lpstr>License</vt:lpstr>
      <vt:lpstr>License!Print_Area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Edward Volchok, PhD</dc:creator>
  <cp:keywords/>
  <dc:description>Except where otherwise noted, Clear-Sighted Statistics is licensed under a Creative Commons License. You are free to share derivatives of this work for non-commercial purposes only. Please attribute this work to Edward Volchok.</dc:description>
  <cp:lastModifiedBy>Edward Volchok, PhD</cp:lastModifiedBy>
  <dcterms:created xsi:type="dcterms:W3CDTF">2019-07-21T09:04:03Z</dcterms:created>
  <dcterms:modified xsi:type="dcterms:W3CDTF">2020-04-23T12:35:55Z</dcterms:modified>
  <cp:category/>
</cp:coreProperties>
</file>